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Μπάμπης\Desktop\ΝΟΣΟΚΟΜΕΙΟ 1\ΠΡΟΣΩΡΙΝΟΙ ΠΙΝΑΚΕΣ ΔΙΑΓΩΝΙΣΜΟΥ ΙΔΑΧ\"/>
    </mc:Choice>
  </mc:AlternateContent>
  <xr:revisionPtr revIDLastSave="0" documentId="8_{4BC534AE-4056-4F46-A1F7-65C9FBE5DE7E}" xr6:coauthVersionLast="38" xr6:coauthVersionMax="38" xr10:uidLastSave="{00000000-0000-0000-0000-000000000000}"/>
  <bookViews>
    <workbookView xWindow="0" yWindow="0" windowWidth="23040" windowHeight="9000" xr2:uid="{00000000-000D-0000-FFFF-FFFF00000000}"/>
  </bookViews>
  <sheets>
    <sheet name="ΓΕΝΙΚΗ ΚΑΤΑΤΑΞΗ ΜΕ ΕΜΠΕΙΡΙΑ" sheetId="4" r:id="rId1"/>
    <sheet name="ΠΡΟΣΛΗΠΤΕΟΙ" sheetId="5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5" l="1"/>
  <c r="P4" i="5"/>
  <c r="R4" i="5"/>
  <c r="T4" i="5"/>
  <c r="V4" i="5"/>
  <c r="Z4" i="5"/>
  <c r="AB4" i="5"/>
  <c r="AF4" i="5"/>
  <c r="AH4" i="5"/>
  <c r="X4" i="5"/>
  <c r="AD4" i="5"/>
  <c r="AI4" i="5"/>
  <c r="M4" i="5"/>
  <c r="AD4" i="4"/>
  <c r="AH4" i="4"/>
  <c r="AF4" i="4"/>
  <c r="X4" i="4"/>
  <c r="Z4" i="4"/>
  <c r="M4" i="4"/>
  <c r="AB4" i="4"/>
  <c r="R4" i="4"/>
  <c r="T4" i="4"/>
  <c r="V4" i="4"/>
  <c r="P4" i="4"/>
  <c r="H4" i="4"/>
  <c r="AI4" i="4"/>
</calcChain>
</file>

<file path=xl/sharedStrings.xml><?xml version="1.0" encoding="utf-8"?>
<sst xmlns="http://schemas.openxmlformats.org/spreadsheetml/2006/main" count="111" uniqueCount="37">
  <si>
    <t>ΤΥΠΙΚΑ ΠΡΟΣΟΝΤΑ</t>
  </si>
  <si>
    <t>Α/Α</t>
  </si>
  <si>
    <t>ΑΡΙΣΤΗ</t>
  </si>
  <si>
    <t>ΜΟΡΙΑ</t>
  </si>
  <si>
    <t>ΝΑΙ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</si>
  <si>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</si>
  <si>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</si>
  <si>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</si>
  <si>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</si>
  <si>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</si>
  <si>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</si>
  <si>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</si>
  <si>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ΤΙΤΛΟΣ ΣΠΟΥΔΩΝ  (κωδ. 001)</t>
  </si>
  <si>
    <t>ΑΔΕΙΑ ΑΣΚΗΣΗΣ ΙΑΤΡΙΚΟΥ ΕΠΑΓΓΕΛΜΑΤΟΣ (κωδ. 101)</t>
  </si>
  <si>
    <t>ΥΠΗΡΕΣΙΑ ΥΠΑΙΘΡΟΥ (κωδ. 122)</t>
  </si>
  <si>
    <t>ΒΕΒΑΙΩΣΗ ΙΑΤΡΙΚΟΥ ΣΥΛΛΟΓΟΥ (κωδ. 123)</t>
  </si>
  <si>
    <t>ΑΔΕΙΑ ΕΙΔΙΚΟΤΗΤΑΣ (κωδ. 113)</t>
  </si>
  <si>
    <t>ΜΕΤΑΠΤΥΧΙΑΚΟΣ ΤΙΤΛΟΣ ΣΤΟ ΓΝΩΣΤΙΚΟ ΑΝΤΙΚΕΙΜΕΝΟ (κωδ. 201)</t>
  </si>
  <si>
    <t>ΜΕΤΑΠΤΥΧΙΑΚΟΣ ΤΙΤΛΟΣ ΣΕ ΑΛΛΟ ΓΝΩΣΤΙΚΟ ΑΝΤΙΚΕΙΜΕΝΟ (κωδ. 202)</t>
  </si>
  <si>
    <t>ΔΙΔΑΚΤΟΡΙΚΟΣ ΤΙΤΛΟΣ ΣΤΟ ΓΝΩΣΤΙΚΟ ΑΝΤΙΚΕΙΜΕΝΟ (κωδ. 203)</t>
  </si>
  <si>
    <t>ΔΙΔΑΚΤΟΡΙΚΟΣ ΤΙΤΛΟΣ ΣΕ ΑΛΛΟ ΓΝΩΣΤΙΚΟ ΑΝΤΙΚΕΙΜΕΝΟ (κωδ. 204)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</si>
  <si>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</si>
  <si>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</si>
  <si>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</si>
  <si>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ΔΕΥΤΕΡΟΣ ΤΙΤΛΟΣ ΣΠΟΥΔΩΝ ΣΤΟ ΓΝΩΣΤΙΚΟ ΑΝΤΙΚΕΙΜΕΝΟ (κωδ. 208)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</si>
  <si>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</si>
  <si>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</si>
  <si>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ΠΡΟΣΘΕΤΑ - ΜΟΡΙΟΔΟΤΟΥΜΕΝΑ ΠΡΟΣΟΝΤΑ</t>
  </si>
  <si>
    <t>ΑΡΙΘΜΟΣ ΠΡΩΤΟΚΟΛΛΟΥ ΑΙΤΗΣΗΣ</t>
  </si>
  <si>
    <t>1274/28-09-2018</t>
  </si>
  <si>
    <t>ΜΠΑΛΙΑΚΟΣ</t>
  </si>
  <si>
    <t>ΧΑΡΙΛΑΟΣ</t>
  </si>
  <si>
    <t>4 ΤΕΛΕΥΤΑΙΑ ΨΗΦΙΑ ΤΟΥ ΑΔΤ</t>
  </si>
  <si>
    <t>ΠΑΡΑΤΗΡΗΣΕΙΣ</t>
  </si>
  <si>
    <t>ΠΕ13 - ΟΥΡΟΛΟΓΟΙ
ΠΡΟΣΩΡΙΝΟΣ ΠΙΝΑΚΑΣ ΓΕΝΙΚΗΣ ΚΑΤΑΤΑΞΗΣ (ΜΙΑ ΓΕΝΙΚΗ ΘΕΣΗ ΜΕ ΓΕΝΙΚΗ ΕΜΠΕΙΡΙΑ)</t>
  </si>
  <si>
    <t>*Μοναδική Υποψηφιότητα</t>
  </si>
  <si>
    <t>ΠΕ13 - ΟΥΡΟΛΟΓΟΙ
ΠΡΟΣΩΡΙΝΟΣ ΠΙΝΑΚΑΣ ΠΡΟΣΛΗΠΤΕΩΝ (ΜΙΑ ΓΕΝΙΚΗ ΘΕΣΗ ΜΕ ΓΕΝΙΚΗ ΕΜΠΕΙΡΙΑ)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</si>
</sst>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6"/>
  <sheetViews>
    <sheetView tabSelected="1" workbookViewId="0">
      <pane xSplit="5" topLeftCell="F1" activePane="topRight" state="frozen"/>
      <selection pane="topRight" activeCell="C13" sqref="C13"/>
    </sheetView>
  </sheetViews>
  <sheetFormatPr defaultColWidth="9.109375" defaultRowHeight="14.4" x14ac:dyDescent="0.3"/>
  <cols>
    <col min="1" max="1" width="4.44140625" style="5" customWidth="1"/>
    <col min="2" max="3" width="15.33203125" style="5" customWidth="1"/>
    <col min="4" max="4" width="25.109375" style="5" customWidth="1"/>
    <col min="5" max="5" width="25.33203125" style="5" customWidth="1"/>
    <col min="6" max="7" width="9.6640625" style="5" customWidth="1"/>
    <col min="8" max="8" width="7.33203125" style="5" customWidth="1"/>
    <col min="9" max="9" width="15" style="5" customWidth="1"/>
    <col min="10" max="10" width="12.6640625" style="5" customWidth="1"/>
    <col min="11" max="11" width="9.88671875" style="5" customWidth="1"/>
    <col min="12" max="12" width="10.88671875" style="5" customWidth="1"/>
    <col min="13" max="13" width="15" style="5" customWidth="1"/>
    <col min="14" max="14" width="14" style="5" customWidth="1"/>
    <col min="15" max="15" width="16.33203125" style="5" customWidth="1"/>
    <col min="16" max="16" width="7.33203125" style="5" customWidth="1"/>
    <col min="17" max="17" width="16.109375" style="5" customWidth="1"/>
    <col min="18" max="18" width="7.33203125" style="5" customWidth="1"/>
    <col min="19" max="19" width="13.88671875" style="5" customWidth="1"/>
    <col min="20" max="20" width="7.33203125" style="5" customWidth="1"/>
    <col min="21" max="21" width="15.33203125" style="5" customWidth="1"/>
    <col min="22" max="22" width="7.33203125" style="5" customWidth="1"/>
    <col min="23" max="23" width="11" style="5" customWidth="1"/>
    <col min="24" max="24" width="7.33203125" style="5" customWidth="1"/>
    <col min="25" max="25" width="11.44140625" style="5" customWidth="1"/>
    <col min="26" max="26" width="7.33203125" style="5" customWidth="1"/>
    <col min="27" max="27" width="11.44140625" style="5" customWidth="1"/>
    <col min="28" max="28" width="7.33203125" style="5" customWidth="1"/>
    <col min="29" max="29" width="14.6640625" style="5" customWidth="1"/>
    <col min="30" max="30" width="7.33203125" style="5" customWidth="1"/>
    <col min="31" max="31" width="18" style="5" customWidth="1"/>
    <col min="32" max="32" width="7.109375" style="5" customWidth="1"/>
    <col min="33" max="33" width="16.88671875" style="5" customWidth="1"/>
    <col min="34" max="34" width="7.88671875" style="5" customWidth="1"/>
    <col min="35" max="35" width="9.5546875" style="5" customWidth="1"/>
    <col min="36" max="36" width="25" style="5" customWidth="1"/>
    <col min="37" max="44" width="9.109375" style="5"/>
    <col min="45" max="46" width="9.109375" style="5" hidden="1" customWidth="1"/>
    <col min="47" max="16384" width="9.109375" style="5"/>
  </cols>
  <sheetData>
    <row r="1" spans="1:46" ht="60.6" customHeight="1" x14ac:dyDescent="0.3">
      <c r="A1" s="20" t="s">
        <v>34</v>
      </c>
      <c r="B1" s="21"/>
      <c r="C1" s="21"/>
      <c r="D1" s="21"/>
      <c r="E1" s="21"/>
      <c r="F1" s="1"/>
      <c r="G1" s="1"/>
      <c r="H1" s="1"/>
      <c r="I1" s="1"/>
      <c r="J1" s="1"/>
      <c r="K1" s="2"/>
      <c r="L1" s="2"/>
      <c r="M1" s="3"/>
      <c r="N1" s="3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4"/>
      <c r="AI1" s="1"/>
    </row>
    <row r="2" spans="1:46" s="8" customFormat="1" ht="15.6" x14ac:dyDescent="0.3">
      <c r="A2" s="14" t="s">
        <v>5</v>
      </c>
      <c r="B2" s="15"/>
      <c r="C2" s="15"/>
      <c r="D2" s="15"/>
      <c r="E2" s="15"/>
      <c r="F2" s="12" t="s">
        <v>0</v>
      </c>
      <c r="G2" s="12"/>
      <c r="H2" s="12"/>
      <c r="I2" s="12"/>
      <c r="J2" s="12"/>
      <c r="K2" s="13"/>
      <c r="L2" s="13"/>
      <c r="M2" s="6"/>
      <c r="N2" s="6"/>
      <c r="O2" s="15" t="s">
        <v>27</v>
      </c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8"/>
      <c r="AI2" s="16" t="s">
        <v>8</v>
      </c>
      <c r="AJ2" s="7"/>
    </row>
    <row r="3" spans="1:46" ht="94.5" customHeight="1" x14ac:dyDescent="0.3">
      <c r="A3" s="2" t="s">
        <v>1</v>
      </c>
      <c r="B3" s="2" t="s">
        <v>28</v>
      </c>
      <c r="C3" s="9" t="s">
        <v>32</v>
      </c>
      <c r="D3" s="9" t="s">
        <v>6</v>
      </c>
      <c r="E3" s="9" t="s">
        <v>7</v>
      </c>
      <c r="F3" s="1" t="s">
        <v>12</v>
      </c>
      <c r="G3" s="1" t="s">
        <v>9</v>
      </c>
      <c r="H3" s="1" t="s">
        <v>3</v>
      </c>
      <c r="I3" s="1" t="s">
        <v>13</v>
      </c>
      <c r="J3" s="1" t="s">
        <v>16</v>
      </c>
      <c r="K3" s="2" t="s">
        <v>14</v>
      </c>
      <c r="L3" s="2" t="s">
        <v>15</v>
      </c>
      <c r="M3" s="3"/>
      <c r="N3" s="10" t="s">
        <v>10</v>
      </c>
      <c r="O3" s="1" t="s">
        <v>17</v>
      </c>
      <c r="P3" s="2" t="s">
        <v>3</v>
      </c>
      <c r="Q3" s="1" t="s">
        <v>18</v>
      </c>
      <c r="R3" s="1" t="s">
        <v>3</v>
      </c>
      <c r="S3" s="2" t="s">
        <v>19</v>
      </c>
      <c r="T3" s="2" t="s">
        <v>3</v>
      </c>
      <c r="U3" s="2" t="s">
        <v>20</v>
      </c>
      <c r="V3" s="2" t="s">
        <v>3</v>
      </c>
      <c r="W3" s="2" t="s">
        <v>21</v>
      </c>
      <c r="X3" s="2" t="s">
        <v>3</v>
      </c>
      <c r="Y3" s="2" t="s">
        <v>22</v>
      </c>
      <c r="Z3" s="2" t="s">
        <v>3</v>
      </c>
      <c r="AA3" s="2" t="s">
        <v>23</v>
      </c>
      <c r="AB3" s="9" t="s">
        <v>3</v>
      </c>
      <c r="AC3" s="2" t="s">
        <v>24</v>
      </c>
      <c r="AD3" s="2" t="s">
        <v>3</v>
      </c>
      <c r="AE3" s="2" t="s">
        <v>25</v>
      </c>
      <c r="AF3" s="2" t="s">
        <v>3</v>
      </c>
      <c r="AG3" s="2" t="s">
        <v>26</v>
      </c>
      <c r="AH3" s="4" t="s">
        <v>3</v>
      </c>
      <c r="AI3" s="17"/>
      <c r="AJ3" s="2" t="s">
        <v>33</v>
      </c>
    </row>
    <row r="4" spans="1:46" ht="48.75" customHeight="1" x14ac:dyDescent="0.3">
      <c r="A4" s="2">
        <v>1</v>
      </c>
      <c r="B4" s="2" t="s">
        <v>29</v>
      </c>
      <c r="C4" s="2">
        <v>2471</v>
      </c>
      <c r="D4" s="2" t="s">
        <v>30</v>
      </c>
      <c r="E4" s="2" t="s">
        <v>31</v>
      </c>
      <c r="F4" s="1" t="s">
        <v>4</v>
      </c>
      <c r="G4" s="1">
        <v>5</v>
      </c>
      <c r="H4" s="1">
        <f>G4*110</f>
        <v>550</v>
      </c>
      <c r="I4" s="1" t="s">
        <v>4</v>
      </c>
      <c r="J4" s="1" t="s">
        <v>4</v>
      </c>
      <c r="K4" s="2" t="s">
        <v>4</v>
      </c>
      <c r="L4" s="2" t="s">
        <v>4</v>
      </c>
      <c r="M4" s="3" t="str">
        <f>IF(AND(F4="ΝΑΙ",IF(I4="ΝΑΙ",J4="ΝΑΙ",)*AND(K4="ΝΑΙ",L4="ΝΑΙ")),"ΟΚ","ΑΠΟΡΡΙΠΤΕΤΑΙ")</f>
        <v>ΟΚ</v>
      </c>
      <c r="N4" s="3" t="s">
        <v>4</v>
      </c>
      <c r="O4" s="1" t="s">
        <v>11</v>
      </c>
      <c r="P4" s="2">
        <f>IF(O4="ΝΑΙ",120,0)</f>
        <v>0</v>
      </c>
      <c r="Q4" s="1" t="s">
        <v>11</v>
      </c>
      <c r="R4" s="1">
        <f>IF(Q4="ΝΑΙ",60,0)</f>
        <v>0</v>
      </c>
      <c r="S4" s="2" t="s">
        <v>11</v>
      </c>
      <c r="T4" s="2">
        <f>IF(S4="ΝΑΙ",250,0)</f>
        <v>0</v>
      </c>
      <c r="U4" s="2" t="s">
        <v>11</v>
      </c>
      <c r="V4" s="2">
        <f>IF(U4="ΝΑΙ",120,0)</f>
        <v>0</v>
      </c>
      <c r="W4" s="2"/>
      <c r="X4" s="2">
        <f>IF(W4="ΑΡΙΣΤΗ",70,IF(W4="ΠΟΛΥ ΚΑΛΗ",50,IF(W4="ΚΑΛΗ",30,)))</f>
        <v>0</v>
      </c>
      <c r="Y4" s="2"/>
      <c r="Z4" s="2">
        <f>IF(Y4="ΑΡΙΣΤΗ",70,IF(Y4="ΠΟΛΥ ΚΑΛΗ",50,IF(Y4="ΚΑΛΗ",30,)))</f>
        <v>0</v>
      </c>
      <c r="AA4" s="2"/>
      <c r="AB4" s="2">
        <f>IF(AA4="ΑΡΙΣΤΗ",70,IF(AA4="ΠΟΛΥ ΚΑΛΗ",50,IF(AA4="ΚΑΛΗ",30,)))</f>
        <v>0</v>
      </c>
      <c r="AC4" s="2" t="s">
        <v>11</v>
      </c>
      <c r="AD4" s="2">
        <f>IF(AC4="ΝΑΙ",150,0)</f>
        <v>0</v>
      </c>
      <c r="AE4" s="2">
        <v>19</v>
      </c>
      <c r="AF4" s="2">
        <f>AE4*17</f>
        <v>323</v>
      </c>
      <c r="AG4" s="2">
        <v>84</v>
      </c>
      <c r="AH4" s="4">
        <f>AG4*7</f>
        <v>588</v>
      </c>
      <c r="AI4" s="11">
        <f>H4+P4+R4+T4+V4+Z4+AB4+AF4+AH4+X4+AD4</f>
        <v>1461</v>
      </c>
      <c r="AJ4" s="2" t="s">
        <v>10</v>
      </c>
      <c r="AS4" s="5" t="s">
        <v>4</v>
      </c>
      <c r="AT4" s="5" t="s">
        <v>2</v>
      </c>
    </row>
    <row r="6" spans="1:46" x14ac:dyDescent="0.3">
      <c r="A6" s="19" t="s">
        <v>35</v>
      </c>
      <c r="B6" s="19"/>
      <c r="C6" s="19"/>
    </row>
  </sheetData>
  <mergeCells count="6">
    <mergeCell ref="A6:C6"/>
    <mergeCell ref="F2:L2"/>
    <mergeCell ref="A2:E2"/>
    <mergeCell ref="AI2:AI3"/>
    <mergeCell ref="O2:AH2"/>
    <mergeCell ref="A1:E1"/>
  </mergeCells>
  <dataValidations count="5">
    <dataValidation type="whole" allowBlank="1" showInputMessage="1" showErrorMessage="1" errorTitle="ΠΡΟΣΟΧΗ!" error="ΑΠΟ 1 ΕΩΣ 24 ΜΗΝΕΣ" sqref="AE4" xr:uid="{00000000-0002-0000-0000-000000000000}">
      <formula1>1</formula1>
      <formula2>24</formula2>
    </dataValidation>
    <dataValidation type="whole" allowBlank="1" showInputMessage="1" showErrorMessage="1" errorTitle="ΠΡΟΣΟΧΗ!" error="ΑΠΟ 1 ΕΩΣ 84 ΜΗΝΕΣ" sqref="AG4" xr:uid="{00000000-0002-0000-0000-000003000000}">
      <formula1>1</formula1>
      <formula2>84</formula2>
    </dataValidation>
    <dataValidation type="decimal" allowBlank="1" showInputMessage="1" showErrorMessage="1" sqref="G4" xr:uid="{00000000-0002-0000-0000-000004000000}">
      <formula1>5</formula1>
      <formula2>10</formula2>
    </dataValidation>
    <dataValidation type="list" allowBlank="1" showInputMessage="1" showErrorMessage="1" sqref="Y4 W4 AA4" xr:uid="{00000000-0002-0000-0000-000001000000}">
      <formula1>$AT$4:$AT$4</formula1>
    </dataValidation>
    <dataValidation type="list" allowBlank="1" showInputMessage="1" showErrorMessage="1" sqref="S4 AC4 I4:L4 N4:O4 F4 U4 Q4" xr:uid="{00000000-0002-0000-0000-000002000000}">
      <formula1>$AS$4:$AS$4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971CC-373A-43AB-BEE5-13906FBAE746}">
  <dimension ref="A1:AT4"/>
  <sheetViews>
    <sheetView workbookViewId="0">
      <selection activeCell="AJ1" sqref="AJ1:AJ1048576"/>
    </sheetView>
  </sheetViews>
  <sheetFormatPr defaultColWidth="9.109375" defaultRowHeight="14.4" x14ac:dyDescent="0.3"/>
  <cols>
    <col min="1" max="1" width="4.44140625" style="5" customWidth="1"/>
    <col min="2" max="3" width="15.33203125" style="5" customWidth="1"/>
    <col min="4" max="4" width="25.109375" style="5" customWidth="1"/>
    <col min="5" max="5" width="25.33203125" style="5" customWidth="1"/>
    <col min="6" max="7" width="9.6640625" style="5" customWidth="1"/>
    <col min="8" max="8" width="7.33203125" style="5" customWidth="1"/>
    <col min="9" max="9" width="15" style="5" customWidth="1"/>
    <col min="10" max="10" width="12.6640625" style="5" customWidth="1"/>
    <col min="11" max="11" width="9.88671875" style="5" customWidth="1"/>
    <col min="12" max="12" width="10.88671875" style="5" customWidth="1"/>
    <col min="13" max="13" width="15" style="5" customWidth="1"/>
    <col min="14" max="14" width="14" style="5" customWidth="1"/>
    <col min="15" max="15" width="16.33203125" style="5" customWidth="1"/>
    <col min="16" max="16" width="7.33203125" style="5" customWidth="1"/>
    <col min="17" max="17" width="16.109375" style="5" customWidth="1"/>
    <col min="18" max="18" width="7.33203125" style="5" customWidth="1"/>
    <col min="19" max="19" width="13.88671875" style="5" customWidth="1"/>
    <col min="20" max="20" width="7.33203125" style="5" customWidth="1"/>
    <col min="21" max="21" width="15.33203125" style="5" customWidth="1"/>
    <col min="22" max="22" width="7.33203125" style="5" customWidth="1"/>
    <col min="23" max="23" width="11" style="5" customWidth="1"/>
    <col min="24" max="24" width="7.33203125" style="5" customWidth="1"/>
    <col min="25" max="25" width="11.44140625" style="5" customWidth="1"/>
    <col min="26" max="26" width="7.33203125" style="5" customWidth="1"/>
    <col min="27" max="27" width="11.44140625" style="5" customWidth="1"/>
    <col min="28" max="28" width="7.33203125" style="5" customWidth="1"/>
    <col min="29" max="29" width="14.6640625" style="5" customWidth="1"/>
    <col min="30" max="30" width="7.33203125" style="5" customWidth="1"/>
    <col min="31" max="31" width="18" style="5" customWidth="1"/>
    <col min="32" max="32" width="7.109375" style="5" customWidth="1"/>
    <col min="33" max="33" width="16.88671875" style="5" customWidth="1"/>
    <col min="34" max="34" width="7.88671875" style="5" customWidth="1"/>
    <col min="35" max="35" width="9.5546875" style="5" customWidth="1"/>
    <col min="36" max="43" width="9.109375" style="5"/>
    <col min="44" max="45" width="9.109375" style="5" hidden="1" customWidth="1"/>
    <col min="46" max="16384" width="9.109375" style="5"/>
  </cols>
  <sheetData>
    <row r="1" spans="1:45" ht="74.400000000000006" customHeight="1" x14ac:dyDescent="0.3">
      <c r="A1" s="20" t="s">
        <v>36</v>
      </c>
      <c r="B1" s="21"/>
      <c r="C1" s="21"/>
      <c r="D1" s="21"/>
      <c r="E1" s="21"/>
      <c r="F1" s="1"/>
      <c r="G1" s="1"/>
      <c r="H1" s="1"/>
      <c r="I1" s="1"/>
      <c r="J1" s="1"/>
      <c r="K1" s="2"/>
      <c r="L1" s="2"/>
      <c r="M1" s="3"/>
      <c r="N1" s="3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4"/>
      <c r="AI1" s="1"/>
    </row>
    <row r="2" spans="1:45" s="8" customFormat="1" ht="15.6" x14ac:dyDescent="0.3">
      <c r="A2" s="14" t="s">
        <v>5</v>
      </c>
      <c r="B2" s="15"/>
      <c r="C2" s="15"/>
      <c r="D2" s="15"/>
      <c r="E2" s="15"/>
      <c r="F2" s="12" t="s">
        <v>0</v>
      </c>
      <c r="G2" s="12"/>
      <c r="H2" s="12"/>
      <c r="I2" s="12"/>
      <c r="J2" s="12"/>
      <c r="K2" s="13"/>
      <c r="L2" s="13"/>
      <c r="M2" s="6"/>
      <c r="N2" s="6"/>
      <c r="O2" s="15" t="s">
        <v>27</v>
      </c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8"/>
      <c r="AI2" s="16" t="s">
        <v>8</v>
      </c>
    </row>
    <row r="3" spans="1:45" ht="94.5" customHeight="1" x14ac:dyDescent="0.3">
      <c r="A3" s="2" t="s">
        <v>1</v>
      </c>
      <c r="B3" s="2" t="s">
        <v>28</v>
      </c>
      <c r="C3" s="9" t="s">
        <v>32</v>
      </c>
      <c r="D3" s="9" t="s">
        <v>6</v>
      </c>
      <c r="E3" s="9" t="s">
        <v>7</v>
      </c>
      <c r="F3" s="1" t="s">
        <v>12</v>
      </c>
      <c r="G3" s="1" t="s">
        <v>9</v>
      </c>
      <c r="H3" s="1" t="s">
        <v>3</v>
      </c>
      <c r="I3" s="1" t="s">
        <v>13</v>
      </c>
      <c r="J3" s="1" t="s">
        <v>16</v>
      </c>
      <c r="K3" s="2" t="s">
        <v>14</v>
      </c>
      <c r="L3" s="2" t="s">
        <v>15</v>
      </c>
      <c r="M3" s="3"/>
      <c r="N3" s="10" t="s">
        <v>10</v>
      </c>
      <c r="O3" s="1" t="s">
        <v>17</v>
      </c>
      <c r="P3" s="2" t="s">
        <v>3</v>
      </c>
      <c r="Q3" s="1" t="s">
        <v>18</v>
      </c>
      <c r="R3" s="1" t="s">
        <v>3</v>
      </c>
      <c r="S3" s="2" t="s">
        <v>19</v>
      </c>
      <c r="T3" s="2" t="s">
        <v>3</v>
      </c>
      <c r="U3" s="2" t="s">
        <v>20</v>
      </c>
      <c r="V3" s="2" t="s">
        <v>3</v>
      </c>
      <c r="W3" s="2" t="s">
        <v>21</v>
      </c>
      <c r="X3" s="2" t="s">
        <v>3</v>
      </c>
      <c r="Y3" s="2" t="s">
        <v>22</v>
      </c>
      <c r="Z3" s="2" t="s">
        <v>3</v>
      </c>
      <c r="AA3" s="2" t="s">
        <v>23</v>
      </c>
      <c r="AB3" s="9" t="s">
        <v>3</v>
      </c>
      <c r="AC3" s="2" t="s">
        <v>24</v>
      </c>
      <c r="AD3" s="2" t="s">
        <v>3</v>
      </c>
      <c r="AE3" s="2" t="s">
        <v>25</v>
      </c>
      <c r="AF3" s="2" t="s">
        <v>3</v>
      </c>
      <c r="AG3" s="2" t="s">
        <v>26</v>
      </c>
      <c r="AH3" s="4" t="s">
        <v>3</v>
      </c>
      <c r="AI3" s="17"/>
    </row>
    <row r="4" spans="1:45" ht="48.75" customHeight="1" x14ac:dyDescent="0.3">
      <c r="A4" s="2">
        <v>1</v>
      </c>
      <c r="B4" s="2" t="s">
        <v>29</v>
      </c>
      <c r="C4" s="2">
        <v>2471</v>
      </c>
      <c r="D4" s="2" t="s">
        <v>30</v>
      </c>
      <c r="E4" s="2" t="s">
        <v>31</v>
      </c>
      <c r="F4" s="1" t="s">
        <v>4</v>
      </c>
      <c r="G4" s="1">
        <v>5</v>
      </c>
      <c r="H4" s="1">
        <f>G4*110</f>
        <v>550</v>
      </c>
      <c r="I4" s="1" t="s">
        <v>4</v>
      </c>
      <c r="J4" s="1" t="s">
        <v>4</v>
      </c>
      <c r="K4" s="2" t="s">
        <v>4</v>
      </c>
      <c r="L4" s="2" t="s">
        <v>4</v>
      </c>
      <c r="M4" s="3" t="str">
        <f>IF(AND(F4="ΝΑΙ",IF(I4="ΝΑΙ",J4="ΝΑΙ",)*AND(K4="ΝΑΙ",L4="ΝΑΙ")),"ΟΚ","ΑΠΟΡΡΙΠΤΕΤΑΙ")</f>
        <v>ΟΚ</v>
      </c>
      <c r="N4" s="3" t="s">
        <v>4</v>
      </c>
      <c r="O4" s="1" t="s">
        <v>11</v>
      </c>
      <c r="P4" s="2">
        <f>IF(O4="ΝΑΙ",120,0)</f>
        <v>0</v>
      </c>
      <c r="Q4" s="1" t="s">
        <v>11</v>
      </c>
      <c r="R4" s="1">
        <f>IF(Q4="ΝΑΙ",60,0)</f>
        <v>0</v>
      </c>
      <c r="S4" s="2" t="s">
        <v>11</v>
      </c>
      <c r="T4" s="2">
        <f>IF(S4="ΝΑΙ",250,0)</f>
        <v>0</v>
      </c>
      <c r="U4" s="2" t="s">
        <v>11</v>
      </c>
      <c r="V4" s="2">
        <f>IF(U4="ΝΑΙ",120,0)</f>
        <v>0</v>
      </c>
      <c r="W4" s="2"/>
      <c r="X4" s="2">
        <f>IF(W4="ΑΡΙΣΤΗ",70,IF(W4="ΠΟΛΥ ΚΑΛΗ",50,IF(W4="ΚΑΛΗ",30,)))</f>
        <v>0</v>
      </c>
      <c r="Y4" s="2"/>
      <c r="Z4" s="2">
        <f>IF(Y4="ΑΡΙΣΤΗ",70,IF(Y4="ΠΟΛΥ ΚΑΛΗ",50,IF(Y4="ΚΑΛΗ",30,)))</f>
        <v>0</v>
      </c>
      <c r="AA4" s="2"/>
      <c r="AB4" s="2">
        <f>IF(AA4="ΑΡΙΣΤΗ",70,IF(AA4="ΠΟΛΥ ΚΑΛΗ",50,IF(AA4="ΚΑΛΗ",30,)))</f>
        <v>0</v>
      </c>
      <c r="AC4" s="2" t="s">
        <v>11</v>
      </c>
      <c r="AD4" s="2">
        <f>IF(AC4="ΝΑΙ",150,0)</f>
        <v>0</v>
      </c>
      <c r="AE4" s="2">
        <v>19</v>
      </c>
      <c r="AF4" s="2">
        <f>AE4*17</f>
        <v>323</v>
      </c>
      <c r="AG4" s="2">
        <v>84</v>
      </c>
      <c r="AH4" s="4">
        <f>AG4*7</f>
        <v>588</v>
      </c>
      <c r="AI4" s="11">
        <f>H4+P4+R4+T4+V4+Z4+AB4+AF4+AH4+X4+AD4</f>
        <v>1461</v>
      </c>
      <c r="AR4" s="5" t="s">
        <v>4</v>
      </c>
      <c r="AS4" s="5" t="s">
        <v>2</v>
      </c>
    </row>
  </sheetData>
  <mergeCells count="5">
    <mergeCell ref="A1:E1"/>
    <mergeCell ref="A2:E2"/>
    <mergeCell ref="F2:L2"/>
    <mergeCell ref="O2:AH2"/>
    <mergeCell ref="AI2:AI3"/>
  </mergeCells>
  <dataValidations count="5">
    <dataValidation type="list" allowBlank="1" showInputMessage="1" showErrorMessage="1" sqref="S4 Q4 U4 F4 N4:O4 I4:L4 AC4" xr:uid="{1234CCD2-6E76-4A6B-861C-4D9A5C9E19A7}">
      <formula1>$AR$4:$AR$4</formula1>
    </dataValidation>
    <dataValidation type="list" allowBlank="1" showInputMessage="1" showErrorMessage="1" sqref="Y4 AA4 W4" xr:uid="{4C8C2A0A-7C30-4115-85AA-41BD37961F98}">
      <formula1>$AS$4:$AS$4</formula1>
    </dataValidation>
    <dataValidation type="decimal" allowBlank="1" showInputMessage="1" showErrorMessage="1" sqref="G4" xr:uid="{82DF2503-E7DC-4353-9E8B-565B64195A30}">
      <formula1>5</formula1>
      <formula2>10</formula2>
    </dataValidation>
    <dataValidation type="whole" allowBlank="1" showInputMessage="1" showErrorMessage="1" errorTitle="ΠΡΟΣΟΧΗ!" error="ΑΠΟ 1 ΕΩΣ 84 ΜΗΝΕΣ" sqref="AG4" xr:uid="{7A94F751-6BAC-449D-8205-7A01F3177A67}">
      <formula1>1</formula1>
      <formula2>84</formula2>
    </dataValidation>
    <dataValidation type="whole" allowBlank="1" showInputMessage="1" showErrorMessage="1" errorTitle="ΠΡΟΣΟΧΗ!" error="ΑΠΟ 1 ΕΩΣ 24 ΜΗΝΕΣ" sqref="AE4" xr:uid="{BABA7B2B-DCEE-42BB-A01F-5CA02A1C28CB}">
      <formula1>1</formula1>
      <formula2>24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ΓΕΝΙΚΗ ΚΑΤΑΤΑΞΗ ΜΕ ΕΜΠΕΙΡΙΑ</vt:lpstr>
      <vt:lpstr>ΠΡΟΣΛΗΠΤΕΟΙ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Μπάμπης</dc:creator>
  <cp:lastModifiedBy>Μπάμπης</cp:lastModifiedBy>
  <cp:lastPrinted>2018-07-11T08:00:05Z</cp:lastPrinted>
  <dcterms:created xsi:type="dcterms:W3CDTF">2017-10-23T05:29:48Z</dcterms:created>
  <dcterms:modified xsi:type="dcterms:W3CDTF">2018-11-27T17:22:34Z</dcterms:modified>
</cp:coreProperties>
</file>